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pgbpensioendiensten-my.sharepoint.com/personal/artsj_gbf_nl/Documents/Documenten/WTP/Begeleiding portaal/Beheer tools/Vergrendeld/v1.3/"/>
    </mc:Choice>
  </mc:AlternateContent>
  <xr:revisionPtr revIDLastSave="246" documentId="8_{79B80134-DDE6-4D4E-9482-3AC9A35E0A2B}" xr6:coauthVersionLast="47" xr6:coauthVersionMax="47" xr10:uidLastSave="{AAF60418-49D6-4A03-9EF5-6FF1E6E3E1C8}"/>
  <workbookProtection workbookAlgorithmName="SHA-512" workbookHashValue="z2m8MNdq9gfQKwzIIN5uTQjaY+iykwqcZOV8nUAgmWSft+NHU6IgepkX2r2fxzm+o/cvdnmfW4wBK4P01Zb05Q==" workbookSaltValue="cHAZZNuGELpRrV7AgpqILQ==" workbookSpinCount="100000" lockStructure="1"/>
  <bookViews>
    <workbookView xWindow="-120" yWindow="-120" windowWidth="29040" windowHeight="15840" xr2:uid="{10FCC364-D1CF-474C-B2D1-604940581EB0}"/>
  </bookViews>
  <sheets>
    <sheet name="Partnerpensioen" sheetId="1" r:id="rId1"/>
    <sheet name="Toelicht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3" i="1"/>
  <c r="H6" i="1"/>
  <c r="G6" i="1"/>
  <c r="H5" i="1"/>
  <c r="G5" i="1"/>
  <c r="G4" i="1"/>
  <c r="H4" i="1"/>
  <c r="H3" i="1"/>
  <c r="N4" i="1"/>
  <c r="N3" i="1"/>
  <c r="C5" i="1"/>
  <c r="G3" i="1" s="1"/>
  <c r="M4" i="1" l="1"/>
  <c r="M3" i="1"/>
  <c r="L4" i="1" l="1"/>
  <c r="O4" i="1" s="1"/>
  <c r="L3" i="1"/>
  <c r="O3" i="1" s="1"/>
</calcChain>
</file>

<file path=xl/sharedStrings.xml><?xml version="1.0" encoding="utf-8"?>
<sst xmlns="http://schemas.openxmlformats.org/spreadsheetml/2006/main" count="56" uniqueCount="43">
  <si>
    <t>Huidige regeling</t>
  </si>
  <si>
    <t>Nieuwe regeling</t>
  </si>
  <si>
    <t>Salaris</t>
  </si>
  <si>
    <t>Leeftijd</t>
  </si>
  <si>
    <t>Franchise</t>
  </si>
  <si>
    <t>Deelnemer</t>
  </si>
  <si>
    <t>Deelnemer A</t>
  </si>
  <si>
    <t>Deelnemer B</t>
  </si>
  <si>
    <t>Totaal nieuw partnerpensioen</t>
  </si>
  <si>
    <t>Achterliggende dienstjaren</t>
  </si>
  <si>
    <t>Introductie</t>
  </si>
  <si>
    <t>Instellen grafieken</t>
  </si>
  <si>
    <t>Uitgangspunten</t>
  </si>
  <si>
    <t>Berekeningen op fondsniveau (gemiddelde regeling)</t>
  </si>
  <si>
    <t>Maatmensen</t>
  </si>
  <si>
    <t>Economie</t>
  </si>
  <si>
    <t>Slotwoord</t>
  </si>
  <si>
    <t>Deze rekenmodule geeft u een eerste inzicht en een voorlopige indicatie van de gevolgen van de Wet toekomst pensioenen (‘Wtp’) voor de door u gewenste Wtp pensioenregeling ten opzichte van uw huidige pensioenregeling. In de rekenmodule wordt voorlopig uitgegaan van variabelen gebaseerd op basis van de totale populatie bij PGB. De populatie binnen uw pensioenregeling kan daarvan afwijken en hierdoor kunnen de uitkomsten verschillen. De uitkomsten van de rekenmodule geven daarom slechts een indicatie - op basis van uw pensioendoelstelling en andere keuzes – van de premiehoogte en effecten per leeftijdscohort in de overgang naar uw Wtp pensioenregeling.
De rekenmodule is uitsluitend informatief van aard en gebaseerd op voornoemde aannames. U kunt om deze reden geen rechten ontlenen aan de uitkomsten.</t>
  </si>
  <si>
    <t>Met deze rekenhulp krijgt u een eerste inzicht in de verwachte uitkering van het partnerpensioen bij overlijden voor de pensioendatum. Hierbij kunt u de nieuwe regeling vergelijken met uw huidige regeling. De vergelijking met de nieuwe regeling geldt zowel bij keuze voor de solidaire als de flexibele premieregeling.</t>
  </si>
  <si>
    <t>Grafiek: Partnerpensioen bij overlijden voor de pensioendatum</t>
  </si>
  <si>
    <t>Grafiek: Samenstelling nieuw partnerpensioen bij overlijden voor de pensioendatum</t>
  </si>
  <si>
    <t>De berekeningen zijn gemaakt op fondsniveau voor een gemiddelde regeling. Dit betekent dat er geen rekening is gehouden met uw regeling specifieke op- en afslagen op de premie of uw specifieke werknemersbestand. De berekeningen geven u daarmee een indicatief beeld van het partnerpensioen.</t>
  </si>
  <si>
    <t>De berekeningen zijn gemaakt met rekenregels op basis van de door u ingegeven keuzes. Dit is een deterministische berekening, dus zonder onzekerheden in economische scenario's.</t>
  </si>
  <si>
    <t>De berekeningen zijn gemaakt op basis van maatmensen: veronderstelde deelnemers met een bepaalde startleeftijd en startsalaris. U kiest zelf voor welke startleeftijd en welk startsalaris u de uitkomsten wilt zien. Voor het bepalen van het partnerpensioen in de huidige regeling gaan wij uit van de laatste pensioengrondslag op pensioenleeftijd 67 jaar.</t>
  </si>
  <si>
    <t>In het veld instellen grafieken stelt u in voor welke voorbeeld deelnemers u de vergelijking tussen het huidige en nieuwe partnerpensioen wilt zien. Om een voorbeeld deelnemer te maken, kiest u zelf de hoogte van het salaris (maximaal €128.810), de leeftijd (minimaal 18) en het aantal achterliggende dienstjaren van pensioenopbouw (maximaal 67). Dit tezamen bepaalt de verwachte uitkering van het huidige partnerpensioen (in de grafieken donkergroen gekleurd) en het nieuwe partnerpensioen (lichtgroen gekleurd).</t>
  </si>
  <si>
    <t>Opbouwpercentage ouderdomspensioen (OP)</t>
  </si>
  <si>
    <t>Deel partnerpensioen (PP) op risicobasis</t>
  </si>
  <si>
    <t>Deel partnerpensioen (PP) op opbouwbasis</t>
  </si>
  <si>
    <t>Bekijk het tabblad Toelichting voor een toelichting op de
invulgegevens, grafieken en aannames.</t>
  </si>
  <si>
    <t>Levenslang partnerpensioen (PP) als % van salaris</t>
  </si>
  <si>
    <t>Tijdelijk partnerpensioen (Anw-plus) als vast bedrag</t>
  </si>
  <si>
    <t>Levenslang partnerpensioen (risicoverzekering)</t>
  </si>
  <si>
    <t>Levenslang partnerpensioen (eerbiediging opgebouwd)</t>
  </si>
  <si>
    <t>Tijdelijk partnerpensioen (Anw-plusverzekering)</t>
  </si>
  <si>
    <t>In het veld huidige regeling voert u uw huidige opbouwpercentage in voor het ouderdomspensioen (maximaal 1,875%). Ook geeft u aan welk deel van het partnerpensioen op opbouwbasis is en welk deel op risicobasis (deze twee delen tellen op tot 70% van het ouderdomspensioen). Om de pensioengrondslag te bepalen waarover het partnerpensioen wordt berekend, vult u ook de franchise in. Heeft u nu een Anw-plusverzekering waarbij het partnerpensioen aanvullend is verzekerd als een vast bedrag dat wordt uitgekeerd tot de AOW-datum? Dan kunt u het verzekerde bedrag hier ook invullen (maximaal €20.411).</t>
  </si>
  <si>
    <t>In het veld nieuwe regeling voert u een percentage van het te verzekeren salaris in (maximaal 50%). Het nieuwe partnerpensioen bij overlijden voor de pensioendatum is namelijk niet langer afhankelijk van de pensioengrondslag, maar afhankelijk van het laatstverdiende salaris. Dit is ook altijd op risicobasis en niet langer (deels) op opbouwbasis. Dit is een partnerpensioen dat levenslang uitkeert.
Aanvullend kunt u ook een tijdelijk partnerpensioen afspreken. Dit is een vast verzekerd bedrag (maximaal €20.411) dat niet levenslang uitgekeerd wordt, maar tot aan de AOW-datum van de partner uitkeert. Dit bedrag kunt u hier ook invullen.</t>
  </si>
  <si>
    <t>In deze grafiek ziet u de hoogte van de uitkering in euro's voor het huidige en nieuwe partnerpensioen, voor de door u gekozen voorbeeld deelnemers en regelingen. Het huidige partnerpensioen is berekend op basis van het te bereiken ouderdomspensioen. Het nieuwe partnerpensioen is berekend op basis van het verzekerde salaris plus het deel partnerpensioen op opbouwbasis in de huidige regeling. Voor beide regelingen wordt ook het tijdelijke partnerpensioen meegerekend als u daarvoor heeft gekozen. Hierover leest u meer  bij de volgende grafiek.</t>
  </si>
  <si>
    <t>In deze grafiek ziet u een uitsplitsing van het totale partnerpensioen bij overlijden voor de pensioendatum in de nieuwe regeling. Dit bestaat uit drie delen, zoals hierboven kort toegelicht. Namelijk het verzekerde salaris (keuze nieuwe regeling) en het al opgebouwde partnerpensioen (huidige regeling), wat beide levenslang uitkeert. En als derde deel het tijdelijke partnerpensioen als vast bedrag. Het partnerpensioen dat in de huidige regeling is opgebouwd wordt  geëerbiedigd in de nieuwe regeling. Dat wil zeggen dat een deelnemer daar recht op houdt, naast het partnerpensioen dat in de nieuwe regeling wordt afgesproken. Als u achterliggende dienstjaren invult voor de voorbeeld deelnemers, dan wordt dit opgebouwde partnerpensioen dus opgeteld bij de risicoverzekering van de nieuwe regeling.</t>
  </si>
  <si>
    <t>Huidig</t>
  </si>
  <si>
    <t>Nieuw</t>
  </si>
  <si>
    <t>Levenslang partnerpensioen</t>
  </si>
  <si>
    <t>Tijdelijk partnerpensioen</t>
  </si>
  <si>
    <t>Totaal partnerpensioen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</si>
</sst>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 &quot;€&quot;\ * #,##0.00_ ;_ &quot;€&quot;\ * \-#,##0.00_ ;_ &quot;€&quot;\ * &quot;-&quot;??_ ;_ @_ "/>
    <numFmt numFmtId="164" formatCode="0.000%"/>
    <numFmt numFmtId="165" formatCode="0.0%"/>
    <numFmt numFmtId="166" formatCode="&quot;€&quot;\ #,##0"/>
  </numFmts>
  <fonts count="7"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7DB57"/>
        <bgColor indexed="64"/>
      </patternFill>
    </fill>
  </fills>
  <borders count="34">
    <border>
      <left/>
      <right/>
      <top/>
      <bottom/>
      <diagonal/>
    </border>
    <border>
      <left style="medium">
        <color rgb="FF005151"/>
      </left>
      <right/>
      <top style="medium">
        <color rgb="FF005151"/>
      </top>
      <bottom style="medium">
        <color rgb="FF005151"/>
      </bottom>
      <diagonal/>
    </border>
    <border>
      <left/>
      <right style="medium">
        <color rgb="FF005151"/>
      </right>
      <top style="medium">
        <color rgb="FF005151"/>
      </top>
      <bottom style="medium">
        <color rgb="FF005151"/>
      </bottom>
      <diagonal/>
    </border>
    <border>
      <left style="medium">
        <color rgb="FF005151"/>
      </left>
      <right style="thin">
        <color rgb="FF005151"/>
      </right>
      <top/>
      <bottom style="medium">
        <color rgb="FF005151"/>
      </bottom>
      <diagonal/>
    </border>
    <border>
      <left/>
      <right style="medium">
        <color rgb="FF005151"/>
      </right>
      <top/>
      <bottom style="medium">
        <color rgb="FF005151"/>
      </bottom>
      <diagonal/>
    </border>
    <border>
      <left style="medium">
        <color rgb="FF005151"/>
      </left>
      <right style="thin">
        <color rgb="FF005151"/>
      </right>
      <top/>
      <bottom/>
      <diagonal/>
    </border>
    <border>
      <left/>
      <right style="medium">
        <color rgb="FF005151"/>
      </right>
      <top/>
      <bottom/>
      <diagonal/>
    </border>
    <border>
      <left/>
      <right/>
      <top/>
      <bottom style="medium">
        <color rgb="FF005151"/>
      </bottom>
      <diagonal/>
    </border>
    <border>
      <left style="medium">
        <color rgb="FF005151"/>
      </left>
      <right style="thin">
        <color rgb="FF005151"/>
      </right>
      <top style="medium">
        <color rgb="FF005151"/>
      </top>
      <bottom style="medium">
        <color rgb="FF005151"/>
      </bottom>
      <diagonal/>
    </border>
    <border>
      <left style="medium">
        <color rgb="FF005151"/>
      </left>
      <right style="thin">
        <color rgb="FF005151"/>
      </right>
      <top style="medium">
        <color rgb="FF005151"/>
      </top>
      <bottom/>
      <diagonal/>
    </border>
    <border>
      <left style="medium">
        <color rgb="FF005151"/>
      </left>
      <right style="thin">
        <color rgb="FF005151"/>
      </right>
      <top/>
      <bottom style="thin">
        <color rgb="FF005151"/>
      </bottom>
      <diagonal/>
    </border>
    <border>
      <left style="thin">
        <color rgb="FF005151"/>
      </left>
      <right style="medium">
        <color rgb="FF005151"/>
      </right>
      <top/>
      <bottom style="thin">
        <color rgb="FF005151"/>
      </bottom>
      <diagonal/>
    </border>
    <border>
      <left/>
      <right/>
      <top style="medium">
        <color rgb="FF005151"/>
      </top>
      <bottom style="medium">
        <color rgb="FF005151"/>
      </bottom>
      <diagonal/>
    </border>
    <border>
      <left style="medium">
        <color rgb="FF005151"/>
      </left>
      <right style="thin">
        <color rgb="FF005151"/>
      </right>
      <top style="medium">
        <color rgb="FF005151"/>
      </top>
      <bottom style="thin">
        <color rgb="FF005151"/>
      </bottom>
      <diagonal/>
    </border>
    <border>
      <left style="thin">
        <color rgb="FF005151"/>
      </left>
      <right style="medium">
        <color rgb="FF005151"/>
      </right>
      <top style="medium">
        <color rgb="FF005151"/>
      </top>
      <bottom style="thin">
        <color rgb="FF005151"/>
      </bottom>
      <diagonal/>
    </border>
    <border>
      <left/>
      <right style="medium">
        <color rgb="FF005151"/>
      </right>
      <top/>
      <bottom style="thin">
        <color rgb="FF005151"/>
      </bottom>
      <diagonal/>
    </border>
    <border>
      <left style="medium">
        <color indexed="64"/>
      </left>
      <right style="medium">
        <color rgb="FF005151"/>
      </right>
      <top style="medium">
        <color indexed="64"/>
      </top>
      <bottom/>
      <diagonal/>
    </border>
    <border>
      <left style="medium">
        <color indexed="64"/>
      </left>
      <right style="medium">
        <color rgb="FF005151"/>
      </right>
      <top/>
      <bottom/>
      <diagonal/>
    </border>
    <border>
      <left style="medium">
        <color indexed="64"/>
      </left>
      <right style="medium">
        <color rgb="FF005151"/>
      </right>
      <top/>
      <bottom style="medium">
        <color rgb="FF005151"/>
      </bottom>
      <diagonal/>
    </border>
    <border>
      <left style="medium">
        <color rgb="FF005151"/>
      </left>
      <right style="thin">
        <color rgb="FF005151"/>
      </right>
      <top style="thin">
        <color rgb="FF005151"/>
      </top>
      <bottom style="medium">
        <color rgb="FF005151"/>
      </bottom>
      <diagonal/>
    </border>
    <border>
      <left style="thin">
        <color rgb="FF005151"/>
      </left>
      <right style="medium">
        <color rgb="FF005151"/>
      </right>
      <top style="thin">
        <color rgb="FF005151"/>
      </top>
      <bottom style="medium">
        <color rgb="FF005151"/>
      </bottom>
      <diagonal/>
    </border>
    <border>
      <left style="medium">
        <color rgb="FF005151"/>
      </left>
      <right/>
      <top style="medium">
        <color rgb="FF005151"/>
      </top>
      <bottom style="thin">
        <color rgb="FF005151"/>
      </bottom>
      <diagonal/>
    </border>
    <border>
      <left/>
      <right style="thin">
        <color rgb="FF005151"/>
      </right>
      <top/>
      <bottom/>
      <diagonal/>
    </border>
    <border>
      <left style="medium">
        <color rgb="FF005151"/>
      </left>
      <right/>
      <top/>
      <bottom style="thin">
        <color rgb="FF005151"/>
      </bottom>
      <diagonal/>
    </border>
    <border>
      <left/>
      <right style="medium">
        <color rgb="FF005151"/>
      </right>
      <top style="medium">
        <color rgb="FF005151"/>
      </top>
      <bottom style="thin">
        <color rgb="FF005151"/>
      </bottom>
      <diagonal/>
    </border>
    <border>
      <left style="medium">
        <color rgb="FF005151"/>
      </left>
      <right style="thin">
        <color rgb="FF005151"/>
      </right>
      <top style="thin">
        <color rgb="FF005151"/>
      </top>
      <bottom/>
      <diagonal/>
    </border>
    <border>
      <left style="thin">
        <color rgb="FF005151"/>
      </left>
      <right style="medium">
        <color rgb="FF005151"/>
      </right>
      <top style="thin">
        <color rgb="FF005151"/>
      </top>
      <bottom/>
      <diagonal/>
    </border>
    <border>
      <left style="thin">
        <color rgb="FF005151"/>
      </left>
      <right style="medium">
        <color rgb="FF005151"/>
      </right>
      <top style="medium">
        <color rgb="FF005151"/>
      </top>
      <bottom/>
      <diagonal/>
    </border>
    <border>
      <left style="medium">
        <color rgb="FF005151"/>
      </left>
      <right/>
      <top/>
      <bottom/>
      <diagonal/>
    </border>
    <border>
      <left style="medium">
        <color rgb="FF005151"/>
      </left>
      <right style="medium">
        <color rgb="FF005151"/>
      </right>
      <top style="medium">
        <color rgb="FF005151"/>
      </top>
      <bottom style="medium">
        <color rgb="FF005151"/>
      </bottom>
      <diagonal/>
    </border>
    <border>
      <left style="medium">
        <color rgb="FF005151"/>
      </left>
      <right style="medium">
        <color rgb="FF005151"/>
      </right>
      <top/>
      <bottom/>
      <diagonal/>
    </border>
    <border>
      <left style="medium">
        <color rgb="FF005151"/>
      </left>
      <right style="medium">
        <color rgb="FF005151"/>
      </right>
      <top/>
      <bottom style="medium">
        <color rgb="FF005151"/>
      </bottom>
      <diagonal/>
    </border>
    <border>
      <left style="medium">
        <color rgb="FF005151"/>
      </left>
      <right style="medium">
        <color rgb="FF005151"/>
      </right>
      <top/>
      <bottom style="thin">
        <color rgb="FF005151"/>
      </bottom>
      <diagonal/>
    </border>
    <border>
      <left/>
      <right/>
      <top/>
      <bottom style="thin">
        <color rgb="FF00515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2" borderId="0" xfId="0" applyFill="1"/>
    <xf numFmtId="0" fontId="2" fillId="2" borderId="1" xfId="0" applyFont="1" applyFill="1" applyBorder="1"/>
    <xf numFmtId="0" fontId="2" fillId="2" borderId="2" xfId="0" applyFont="1" applyFill="1" applyBorder="1"/>
    <xf numFmtId="0" fontId="0" fillId="2" borderId="6" xfId="0" applyFill="1" applyBorder="1"/>
    <xf numFmtId="0" fontId="2" fillId="2" borderId="8" xfId="0" applyFont="1" applyFill="1" applyBorder="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166" fontId="2" fillId="2" borderId="0" xfId="2" applyNumberFormat="1" applyFont="1" applyFill="1" applyBorder="1" applyAlignment="1">
      <alignment horizontal="center"/>
    </xf>
    <xf numFmtId="166" fontId="2" fillId="2" borderId="6" xfId="1" applyNumberFormat="1" applyFont="1" applyFill="1" applyBorder="1" applyAlignment="1">
      <alignment horizontal="center"/>
    </xf>
    <xf numFmtId="0" fontId="2" fillId="2" borderId="3" xfId="0" applyFont="1" applyFill="1" applyBorder="1" applyAlignment="1">
      <alignment horizontal="center"/>
    </xf>
    <xf numFmtId="166" fontId="2" fillId="2" borderId="7" xfId="2" applyNumberFormat="1" applyFont="1" applyFill="1" applyBorder="1" applyAlignment="1">
      <alignment horizontal="center"/>
    </xf>
    <xf numFmtId="166" fontId="2" fillId="2" borderId="4" xfId="2" applyNumberFormat="1" applyFont="1" applyFill="1" applyBorder="1" applyAlignment="1">
      <alignment horizontal="center"/>
    </xf>
    <xf numFmtId="166" fontId="2" fillId="2" borderId="0" xfId="1" applyNumberFormat="1" applyFont="1" applyFill="1" applyBorder="1" applyAlignment="1">
      <alignment horizontal="center"/>
    </xf>
    <xf numFmtId="0" fontId="0" fillId="2" borderId="10" xfId="0" applyFill="1" applyBorder="1"/>
    <xf numFmtId="0" fontId="2" fillId="2" borderId="0" xfId="0" applyFont="1" applyFill="1"/>
    <xf numFmtId="0" fontId="3" fillId="2" borderId="0" xfId="0" applyFont="1" applyFill="1"/>
    <xf numFmtId="0" fontId="2" fillId="2" borderId="5" xfId="0" applyFont="1" applyFill="1" applyBorder="1"/>
    <xf numFmtId="0" fontId="2" fillId="2" borderId="13" xfId="0" applyFont="1" applyFill="1" applyBorder="1"/>
    <xf numFmtId="165" fontId="0" fillId="2" borderId="0" xfId="2" applyNumberFormat="1" applyFont="1" applyFill="1"/>
    <xf numFmtId="0" fontId="3" fillId="2" borderId="16" xfId="0" applyFont="1" applyFill="1" applyBorder="1" applyAlignment="1">
      <alignment vertical="top" wrapText="1"/>
    </xf>
    <xf numFmtId="0" fontId="0" fillId="2" borderId="17" xfId="0" applyFill="1" applyBorder="1" applyAlignment="1">
      <alignment vertical="top" wrapText="1"/>
    </xf>
    <xf numFmtId="0" fontId="3" fillId="2" borderId="17" xfId="0" applyFont="1" applyFill="1" applyBorder="1" applyAlignment="1">
      <alignment vertical="top" wrapText="1"/>
    </xf>
    <xf numFmtId="0" fontId="4" fillId="2" borderId="17" xfId="0" applyFont="1" applyFill="1" applyBorder="1" applyAlignment="1">
      <alignment vertical="top" wrapText="1"/>
    </xf>
    <xf numFmtId="0" fontId="5" fillId="2" borderId="17" xfId="0" applyFont="1" applyFill="1" applyBorder="1" applyAlignment="1">
      <alignment vertical="top" wrapText="1"/>
    </xf>
    <xf numFmtId="0" fontId="6" fillId="2" borderId="17" xfId="0" applyFont="1" applyFill="1" applyBorder="1" applyAlignment="1">
      <alignment vertical="top" wrapText="1"/>
    </xf>
    <xf numFmtId="0" fontId="0" fillId="2" borderId="18" xfId="0" applyFill="1" applyBorder="1" applyAlignment="1">
      <alignment vertical="top" wrapText="1"/>
    </xf>
    <xf numFmtId="0" fontId="0" fillId="2" borderId="0" xfId="0" applyFill="1" applyAlignment="1">
      <alignment vertical="top" wrapText="1"/>
    </xf>
    <xf numFmtId="0" fontId="0" fillId="2" borderId="1" xfId="0" applyFill="1" applyBorder="1"/>
    <xf numFmtId="0" fontId="0" fillId="2" borderId="2" xfId="0" applyFill="1" applyBorder="1"/>
    <xf numFmtId="0" fontId="0" fillId="2" borderId="19" xfId="0" applyFill="1" applyBorder="1"/>
    <xf numFmtId="0" fontId="2" fillId="2" borderId="21" xfId="0" applyFont="1" applyFill="1" applyBorder="1"/>
    <xf numFmtId="0" fontId="2" fillId="2" borderId="22" xfId="0" applyFont="1" applyFill="1" applyBorder="1"/>
    <xf numFmtId="0" fontId="2" fillId="2" borderId="23" xfId="0" applyFont="1" applyFill="1" applyBorder="1"/>
    <xf numFmtId="0" fontId="2" fillId="2" borderId="15" xfId="0" applyFont="1" applyFill="1" applyBorder="1"/>
    <xf numFmtId="164" fontId="2" fillId="3" borderId="14" xfId="0" applyNumberFormat="1" applyFont="1"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20" xfId="0" applyFill="1" applyBorder="1" applyAlignment="1" applyProtection="1">
      <alignment horizontal="center"/>
      <protection locked="0"/>
    </xf>
    <xf numFmtId="166" fontId="2" fillId="3" borderId="6" xfId="1" applyNumberFormat="1" applyFont="1" applyFill="1" applyBorder="1" applyAlignment="1" applyProtection="1">
      <alignment horizontal="center"/>
      <protection locked="0"/>
    </xf>
    <xf numFmtId="0" fontId="0" fillId="3" borderId="11" xfId="0" applyFill="1" applyBorder="1" applyAlignment="1" applyProtection="1">
      <alignment horizontal="center"/>
      <protection locked="0"/>
    </xf>
    <xf numFmtId="166" fontId="2" fillId="3" borderId="6" xfId="0" applyNumberFormat="1" applyFont="1" applyFill="1" applyBorder="1" applyAlignment="1" applyProtection="1">
      <alignment horizontal="center"/>
      <protection locked="0"/>
    </xf>
    <xf numFmtId="0" fontId="2" fillId="2" borderId="24" xfId="0" applyFont="1" applyFill="1" applyBorder="1"/>
    <xf numFmtId="0" fontId="2" fillId="2" borderId="25" xfId="0" applyFont="1" applyFill="1" applyBorder="1" applyAlignment="1">
      <alignment horizontal="left"/>
    </xf>
    <xf numFmtId="9" fontId="2" fillId="3" borderId="26" xfId="2" applyFont="1" applyFill="1" applyBorder="1" applyAlignment="1" applyProtection="1">
      <alignment horizontal="center"/>
      <protection locked="0"/>
    </xf>
    <xf numFmtId="0" fontId="2" fillId="2" borderId="10" xfId="0" applyFont="1" applyFill="1" applyBorder="1"/>
    <xf numFmtId="9" fontId="2" fillId="2" borderId="11" xfId="0" applyNumberFormat="1" applyFont="1" applyFill="1" applyBorder="1" applyAlignment="1">
      <alignment horizontal="center"/>
    </xf>
    <xf numFmtId="0" fontId="0" fillId="2" borderId="7" xfId="0" applyFill="1" applyBorder="1"/>
    <xf numFmtId="9" fontId="2" fillId="3" borderId="27" xfId="0" applyNumberFormat="1" applyFont="1" applyFill="1" applyBorder="1" applyAlignment="1" applyProtection="1">
      <alignment horizontal="center"/>
      <protection locked="0"/>
    </xf>
    <xf numFmtId="0" fontId="0" fillId="2" borderId="28" xfId="0" applyFill="1" applyBorder="1"/>
    <xf numFmtId="5" fontId="0" fillId="3" borderId="20" xfId="1" applyNumberFormat="1" applyFont="1" applyFill="1" applyBorder="1" applyAlignment="1" applyProtection="1">
      <alignment horizontal="center" vertical="center"/>
      <protection locked="0"/>
    </xf>
    <xf numFmtId="0" fontId="0" fillId="2" borderId="25" xfId="0" applyFill="1" applyBorder="1"/>
    <xf numFmtId="5" fontId="0" fillId="3" borderId="26"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5" fontId="0" fillId="2" borderId="0" xfId="0" applyNumberFormat="1" applyFill="1"/>
    <xf numFmtId="5" fontId="2" fillId="2" borderId="7" xfId="2" applyNumberFormat="1" applyFont="1" applyFill="1" applyBorder="1" applyAlignment="1">
      <alignment horizontal="center"/>
    </xf>
    <xf numFmtId="0" fontId="2" fillId="2" borderId="30" xfId="0" applyFont="1" applyFill="1" applyBorder="1" applyAlignment="1">
      <alignment horizontal="center"/>
    </xf>
    <xf numFmtId="9" fontId="2" fillId="2" borderId="31" xfId="0" applyNumberFormat="1" applyFont="1" applyFill="1" applyBorder="1" applyAlignment="1">
      <alignment horizontal="center"/>
    </xf>
    <xf numFmtId="0" fontId="2" fillId="2" borderId="29" xfId="0" applyFont="1" applyFill="1" applyBorder="1" applyAlignment="1">
      <alignment horizontal="center"/>
    </xf>
    <xf numFmtId="0" fontId="0" fillId="2" borderId="32" xfId="0" applyFill="1" applyBorder="1"/>
    <xf numFmtId="166" fontId="2" fillId="2" borderId="33" xfId="1" applyNumberFormat="1" applyFont="1" applyFill="1" applyBorder="1" applyAlignment="1">
      <alignment horizontal="center"/>
    </xf>
    <xf numFmtId="0" fontId="0" fillId="2" borderId="5" xfId="0" applyFill="1" applyBorder="1"/>
    <xf numFmtId="0" fontId="0" fillId="2" borderId="3" xfId="0" applyFill="1" applyBorder="1"/>
    <xf numFmtId="5" fontId="0" fillId="2" borderId="0" xfId="0" applyNumberFormat="1" applyFill="1" applyAlignment="1">
      <alignment horizontal="center"/>
    </xf>
    <xf numFmtId="5" fontId="0" fillId="2" borderId="6" xfId="0" applyNumberFormat="1" applyFill="1" applyBorder="1" applyAlignment="1">
      <alignment horizontal="center"/>
    </xf>
    <xf numFmtId="5" fontId="0" fillId="2" borderId="33" xfId="0" applyNumberFormat="1" applyFill="1" applyBorder="1" applyAlignment="1">
      <alignment horizontal="center"/>
    </xf>
    <xf numFmtId="5" fontId="0" fillId="2" borderId="15" xfId="0" applyNumberFormat="1" applyFill="1" applyBorder="1" applyAlignment="1">
      <alignment horizontal="center"/>
    </xf>
    <xf numFmtId="5" fontId="0" fillId="2" borderId="4" xfId="0" applyNumberFormat="1" applyFill="1" applyBorder="1" applyAlignment="1">
      <alignment horizontal="center"/>
    </xf>
    <xf numFmtId="0" fontId="2" fillId="2" borderId="0" xfId="0" applyFont="1" applyFill="1" applyAlignment="1">
      <alignment horizontal="left" vertical="center" wrapText="1"/>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005151"/>
      <color rgb="FF6E8A1E"/>
      <color rgb="FF88AB25"/>
      <color rgb="FFB7DB57"/>
      <color rgb="FFF8DD1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nl-NL" b="1"/>
              <a:t>Partnerpensioen</a:t>
            </a:r>
            <a:r>
              <a:rPr lang="nl-NL" b="1" baseline="0"/>
              <a:t> bij overlijden voor de pensioendatum</a:t>
            </a:r>
            <a:endParaRPr lang="nl-NL" b="1"/>
          </a:p>
          <a:p>
            <a:pPr>
              <a:defRPr/>
            </a:pPr>
            <a:r>
              <a:rPr lang="nl-NL" sz="1400"/>
              <a:t>Hoogte pensioenuitkering in euro's huidig en nieuw</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0"/>
          <c:order val="0"/>
          <c:tx>
            <c:strRef>
              <c:f>Partnerpensioen!$G$2</c:f>
              <c:strCache>
                <c:ptCount val="1"/>
                <c:pt idx="0">
                  <c:v>Levenslang partnerpensioen</c:v>
                </c:pt>
              </c:strCache>
            </c:strRef>
          </c:tx>
          <c:spPr>
            <a:solidFill>
              <a:srgbClr val="B7DB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Partnerpensioen!$E$3:$F$6</c:f>
              <c:multiLvlStrCache>
                <c:ptCount val="4"/>
                <c:lvl>
                  <c:pt idx="0">
                    <c:v>Huidig</c:v>
                  </c:pt>
                  <c:pt idx="1">
                    <c:v>Nieuw</c:v>
                  </c:pt>
                  <c:pt idx="2">
                    <c:v>Huidig</c:v>
                  </c:pt>
                  <c:pt idx="3">
                    <c:v>Nieuw</c:v>
                  </c:pt>
                </c:lvl>
                <c:lvl>
                  <c:pt idx="0">
                    <c:v>Deelnemer A</c:v>
                  </c:pt>
                  <c:pt idx="2">
                    <c:v>Deelnemer B</c:v>
                  </c:pt>
                </c:lvl>
              </c:multiLvlStrCache>
            </c:multiLvlStrRef>
          </c:cat>
          <c:val>
            <c:numRef>
              <c:f>Partnerpensioen!$G$3:$G$6</c:f>
              <c:numCache>
                <c:formatCode>"€"\ #,##0</c:formatCode>
                <c:ptCount val="4"/>
                <c:pt idx="0">
                  <c:v>4464.8310000000001</c:v>
                </c:pt>
                <c:pt idx="1">
                  <c:v>6250</c:v>
                </c:pt>
                <c:pt idx="2">
                  <c:v>17327.330999999998</c:v>
                </c:pt>
                <c:pt idx="3">
                  <c:v>15594.16625</c:v>
                </c:pt>
              </c:numCache>
            </c:numRef>
          </c:val>
          <c:extLst>
            <c:ext xmlns:c16="http://schemas.microsoft.com/office/drawing/2014/chart" uri="{C3380CC4-5D6E-409C-BE32-E72D297353CC}">
              <c16:uniqueId val="{00000002-C09E-441F-B369-CD89A1668839}"/>
            </c:ext>
          </c:extLst>
        </c:ser>
        <c:ser>
          <c:idx val="1"/>
          <c:order val="1"/>
          <c:tx>
            <c:strRef>
              <c:f>Partnerpensioen!$H$2</c:f>
              <c:strCache>
                <c:ptCount val="1"/>
                <c:pt idx="0">
                  <c:v>Tijdelijk partnerpensioen</c:v>
                </c:pt>
              </c:strCache>
            </c:strRef>
          </c:tx>
          <c:spPr>
            <a:solidFill>
              <a:srgbClr val="F8DD1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Partnerpensioen!$E$3:$F$6</c:f>
              <c:multiLvlStrCache>
                <c:ptCount val="4"/>
                <c:lvl>
                  <c:pt idx="0">
                    <c:v>Huidig</c:v>
                  </c:pt>
                  <c:pt idx="1">
                    <c:v>Nieuw</c:v>
                  </c:pt>
                  <c:pt idx="2">
                    <c:v>Huidig</c:v>
                  </c:pt>
                  <c:pt idx="3">
                    <c:v>Nieuw</c:v>
                  </c:pt>
                </c:lvl>
                <c:lvl>
                  <c:pt idx="0">
                    <c:v>Deelnemer A</c:v>
                  </c:pt>
                  <c:pt idx="2">
                    <c:v>Deelnemer B</c:v>
                  </c:pt>
                </c:lvl>
              </c:multiLvlStrCache>
            </c:multiLvlStrRef>
          </c:cat>
          <c:val>
            <c:numRef>
              <c:f>Partnerpensioen!$H$3:$H$6</c:f>
              <c:numCache>
                <c:formatCode>"€"#,##0_);\("€"#,##0\)</c:formatCode>
                <c:ptCount val="4"/>
                <c:pt idx="0">
                  <c:v>0</c:v>
                </c:pt>
                <c:pt idx="1">
                  <c:v>5000</c:v>
                </c:pt>
                <c:pt idx="2">
                  <c:v>0</c:v>
                </c:pt>
                <c:pt idx="3">
                  <c:v>5000</c:v>
                </c:pt>
              </c:numCache>
            </c:numRef>
          </c:val>
          <c:extLst>
            <c:ext xmlns:c16="http://schemas.microsoft.com/office/drawing/2014/chart" uri="{C3380CC4-5D6E-409C-BE32-E72D297353CC}">
              <c16:uniqueId val="{00000003-C09E-441F-B369-CD89A1668839}"/>
            </c:ext>
          </c:extLst>
        </c:ser>
        <c:dLbls>
          <c:showLegendKey val="0"/>
          <c:showVal val="0"/>
          <c:showCatName val="0"/>
          <c:showSerName val="0"/>
          <c:showPercent val="0"/>
          <c:showBubbleSize val="0"/>
        </c:dLbls>
        <c:gapWidth val="80"/>
        <c:overlap val="100"/>
        <c:axId val="802608272"/>
        <c:axId val="585484144"/>
      </c:barChart>
      <c:lineChart>
        <c:grouping val="standard"/>
        <c:varyColors val="0"/>
        <c:ser>
          <c:idx val="2"/>
          <c:order val="2"/>
          <c:tx>
            <c:strRef>
              <c:f>Partnerpensioen!$I$2</c:f>
              <c:strCache>
                <c:ptCount val="1"/>
                <c:pt idx="0">
                  <c:v>Totaal partnerpensioen</c:v>
                </c:pt>
              </c:strCache>
            </c:strRef>
          </c:tx>
          <c:spPr>
            <a:ln w="28575" cap="rnd">
              <a:noFill/>
              <a:round/>
            </a:ln>
            <a:effectLst/>
          </c:spPr>
          <c:marker>
            <c:symbol val="diamond"/>
            <c:size val="8"/>
            <c:spPr>
              <a:solidFill>
                <a:schemeClr val="accent3"/>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Partnerpensioen!$E$3:$F$6</c:f>
              <c:multiLvlStrCache>
                <c:ptCount val="4"/>
                <c:lvl>
                  <c:pt idx="0">
                    <c:v>Huidig</c:v>
                  </c:pt>
                  <c:pt idx="1">
                    <c:v>Nieuw</c:v>
                  </c:pt>
                  <c:pt idx="2">
                    <c:v>Huidig</c:v>
                  </c:pt>
                  <c:pt idx="3">
                    <c:v>Nieuw</c:v>
                  </c:pt>
                </c:lvl>
                <c:lvl>
                  <c:pt idx="0">
                    <c:v>Deelnemer A</c:v>
                  </c:pt>
                  <c:pt idx="2">
                    <c:v>Deelnemer B</c:v>
                  </c:pt>
                </c:lvl>
              </c:multiLvlStrCache>
            </c:multiLvlStrRef>
          </c:cat>
          <c:val>
            <c:numRef>
              <c:f>Partnerpensioen!$I$3:$I$6</c:f>
              <c:numCache>
                <c:formatCode>"€"#,##0_);\("€"#,##0\)</c:formatCode>
                <c:ptCount val="4"/>
                <c:pt idx="0">
                  <c:v>4464.8310000000001</c:v>
                </c:pt>
                <c:pt idx="1">
                  <c:v>11250</c:v>
                </c:pt>
                <c:pt idx="2">
                  <c:v>17327.330999999998</c:v>
                </c:pt>
                <c:pt idx="3">
                  <c:v>20594.166250000002</c:v>
                </c:pt>
              </c:numCache>
            </c:numRef>
          </c:val>
          <c:smooth val="0"/>
          <c:extLst>
            <c:ext xmlns:c16="http://schemas.microsoft.com/office/drawing/2014/chart" uri="{C3380CC4-5D6E-409C-BE32-E72D297353CC}">
              <c16:uniqueId val="{00000004-C09E-441F-B369-CD89A1668839}"/>
            </c:ext>
          </c:extLst>
        </c:ser>
        <c:dLbls>
          <c:showLegendKey val="0"/>
          <c:showVal val="0"/>
          <c:showCatName val="0"/>
          <c:showSerName val="0"/>
          <c:showPercent val="0"/>
          <c:showBubbleSize val="0"/>
        </c:dLbls>
        <c:marker val="1"/>
        <c:smooth val="0"/>
        <c:axId val="802608272"/>
        <c:axId val="585484144"/>
      </c:lineChart>
      <c:catAx>
        <c:axId val="80260827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b="1"/>
                  <a:t>Deelnemer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crossAx val="585484144"/>
        <c:crosses val="autoZero"/>
        <c:auto val="1"/>
        <c:lblAlgn val="ctr"/>
        <c:lblOffset val="100"/>
        <c:noMultiLvlLbl val="0"/>
      </c:catAx>
      <c:valAx>
        <c:axId val="58548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b="1" i="0" u="none" strike="noStrike" kern="1200" baseline="0">
                    <a:solidFill>
                      <a:sysClr val="windowText" lastClr="000000">
                        <a:lumMod val="65000"/>
                        <a:lumOff val="35000"/>
                      </a:sysClr>
                    </a:solidFill>
                  </a:rPr>
                  <a:t>Hoogte uitkering</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title>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crossAx val="802608272"/>
        <c:crosses val="autoZero"/>
        <c:crossBetween val="between"/>
      </c:valAx>
      <c:spPr>
        <a:noFill/>
        <a:ln>
          <a:noFill/>
        </a:ln>
        <a:effectLst/>
      </c:spPr>
    </c:plotArea>
    <c:legend>
      <c:legendPos val="b"/>
      <c:layout>
        <c:manualLayout>
          <c:xMode val="edge"/>
          <c:yMode val="edge"/>
          <c:x val="3.1204794746213835E-2"/>
          <c:y val="0.86942165303267049"/>
          <c:w val="0.95827667521813653"/>
          <c:h val="0.115014144632699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legend>
    <c:plotVisOnly val="0"/>
    <c:dispBlanksAs val="gap"/>
    <c:showDLblsOverMax val="0"/>
  </c:chart>
  <c:spPr>
    <a:solidFill>
      <a:schemeClr val="bg1"/>
    </a:solidFill>
    <a:ln w="9525" cap="flat" cmpd="sng" algn="ctr">
      <a:solidFill>
        <a:srgbClr val="005151"/>
      </a:solidFill>
      <a:round/>
    </a:ln>
    <a:effectLst/>
  </c:spPr>
  <c:txPr>
    <a:bodyPr/>
    <a:lstStyle/>
    <a:p>
      <a:pPr>
        <a:defRPr sz="1400"/>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nl-NL" b="1"/>
              <a:t>Samenstelling</a:t>
            </a:r>
            <a:r>
              <a:rPr lang="nl-NL" b="1" baseline="0"/>
              <a:t> nieuw partnerpensioen bij overlijden voor de pensioendatum</a:t>
            </a:r>
            <a:endParaRPr lang="nl-NL" b="1"/>
          </a:p>
          <a:p>
            <a:pPr>
              <a:defRPr/>
            </a:pPr>
            <a:r>
              <a:rPr lang="nl-NL" sz="1400"/>
              <a:t>Hoogte uitkering in euro's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stacked"/>
        <c:varyColors val="0"/>
        <c:ser>
          <c:idx val="1"/>
          <c:order val="0"/>
          <c:tx>
            <c:strRef>
              <c:f>Partnerpensioen!$M$2</c:f>
              <c:strCache>
                <c:ptCount val="1"/>
                <c:pt idx="0">
                  <c:v>Levenslang partnerpensioen (eerbiediging opgebouwd)</c:v>
                </c:pt>
              </c:strCache>
            </c:strRef>
          </c:tx>
          <c:spPr>
            <a:solidFill>
              <a:srgbClr val="6E8A1E"/>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F-4A95-B38B-02ECB3C411A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Partnerpensioen!$K$3:$K$4</c:f>
              <c:strCache>
                <c:ptCount val="2"/>
                <c:pt idx="0">
                  <c:v>Deelnemer A</c:v>
                </c:pt>
                <c:pt idx="1">
                  <c:v>Deelnemer B</c:v>
                </c:pt>
              </c:strCache>
            </c:strRef>
          </c:cat>
          <c:val>
            <c:numRef>
              <c:f>Partnerpensioen!$M$3:$M$4</c:f>
              <c:numCache>
                <c:formatCode>"€"\ #,##0</c:formatCode>
                <c:ptCount val="2"/>
                <c:pt idx="0">
                  <c:v>0</c:v>
                </c:pt>
                <c:pt idx="1">
                  <c:v>3094.1662499999998</c:v>
                </c:pt>
              </c:numCache>
            </c:numRef>
          </c:val>
          <c:extLst>
            <c:ext xmlns:c16="http://schemas.microsoft.com/office/drawing/2014/chart" uri="{C3380CC4-5D6E-409C-BE32-E72D297353CC}">
              <c16:uniqueId val="{00000001-8A6F-4A95-B38B-02ECB3C411A0}"/>
            </c:ext>
          </c:extLst>
        </c:ser>
        <c:ser>
          <c:idx val="0"/>
          <c:order val="1"/>
          <c:tx>
            <c:strRef>
              <c:f>Partnerpensioen!$L$2</c:f>
              <c:strCache>
                <c:ptCount val="1"/>
                <c:pt idx="0">
                  <c:v>Levenslang partnerpensioen (risicoverzekering)</c:v>
                </c:pt>
              </c:strCache>
            </c:strRef>
          </c:tx>
          <c:spPr>
            <a:solidFill>
              <a:srgbClr val="B7DB57"/>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F-4A95-B38B-02ECB3C411A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F-4A95-B38B-02ECB3C411A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Partnerpensioen!$K$3:$K$4</c:f>
              <c:strCache>
                <c:ptCount val="2"/>
                <c:pt idx="0">
                  <c:v>Deelnemer A</c:v>
                </c:pt>
                <c:pt idx="1">
                  <c:v>Deelnemer B</c:v>
                </c:pt>
              </c:strCache>
            </c:strRef>
          </c:cat>
          <c:val>
            <c:numRef>
              <c:f>Partnerpensioen!$L$3:$L$4</c:f>
              <c:numCache>
                <c:formatCode>"€"\ #,##0</c:formatCode>
                <c:ptCount val="2"/>
                <c:pt idx="0">
                  <c:v>6250</c:v>
                </c:pt>
                <c:pt idx="1">
                  <c:v>12500</c:v>
                </c:pt>
              </c:numCache>
            </c:numRef>
          </c:val>
          <c:extLst>
            <c:ext xmlns:c16="http://schemas.microsoft.com/office/drawing/2014/chart" uri="{C3380CC4-5D6E-409C-BE32-E72D297353CC}">
              <c16:uniqueId val="{00000000-8A6F-4A95-B38B-02ECB3C411A0}"/>
            </c:ext>
          </c:extLst>
        </c:ser>
        <c:ser>
          <c:idx val="3"/>
          <c:order val="2"/>
          <c:tx>
            <c:strRef>
              <c:f>Partnerpensioen!$N$2</c:f>
              <c:strCache>
                <c:ptCount val="1"/>
                <c:pt idx="0">
                  <c:v>Tijdelijk partnerpensioen (Anw-plusverzekering)</c:v>
                </c:pt>
              </c:strCache>
            </c:strRef>
          </c:tx>
          <c:spPr>
            <a:solidFill>
              <a:srgbClr val="F8DD14"/>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Partnerpensioen!$N$3:$N$4</c:f>
              <c:numCache>
                <c:formatCode>"€"\ #,##0</c:formatCode>
                <c:ptCount val="2"/>
                <c:pt idx="0">
                  <c:v>5000</c:v>
                </c:pt>
                <c:pt idx="1">
                  <c:v>5000</c:v>
                </c:pt>
              </c:numCache>
            </c:numRef>
          </c:val>
          <c:extLst>
            <c:ext xmlns:c16="http://schemas.microsoft.com/office/drawing/2014/chart" uri="{C3380CC4-5D6E-409C-BE32-E72D297353CC}">
              <c16:uniqueId val="{00000000-DCD8-480A-83AF-BD806F6B6597}"/>
            </c:ext>
          </c:extLst>
        </c:ser>
        <c:dLbls>
          <c:showLegendKey val="0"/>
          <c:showVal val="0"/>
          <c:showCatName val="0"/>
          <c:showSerName val="0"/>
          <c:showPercent val="0"/>
          <c:showBubbleSize val="0"/>
        </c:dLbls>
        <c:gapWidth val="150"/>
        <c:overlap val="100"/>
        <c:axId val="802608272"/>
        <c:axId val="585484144"/>
      </c:barChart>
      <c:lineChart>
        <c:grouping val="stacked"/>
        <c:varyColors val="0"/>
        <c:ser>
          <c:idx val="2"/>
          <c:order val="3"/>
          <c:tx>
            <c:strRef>
              <c:f>Partnerpensioen!$O$2</c:f>
              <c:strCache>
                <c:ptCount val="1"/>
                <c:pt idx="0">
                  <c:v>Totaal nieuw partnerpensioen</c:v>
                </c:pt>
              </c:strCache>
            </c:strRef>
          </c:tx>
          <c:spPr>
            <a:ln w="28575" cap="rnd">
              <a:noFill/>
              <a:round/>
            </a:ln>
            <a:effectLst/>
          </c:spPr>
          <c:marker>
            <c:symbol val="diamond"/>
            <c:size val="8"/>
            <c:spPr>
              <a:solidFill>
                <a:schemeClr val="accent3"/>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Partnerpensioen!$K$3:$K$4</c:f>
              <c:strCache>
                <c:ptCount val="2"/>
                <c:pt idx="0">
                  <c:v>Deelnemer A</c:v>
                </c:pt>
                <c:pt idx="1">
                  <c:v>Deelnemer B</c:v>
                </c:pt>
              </c:strCache>
            </c:strRef>
          </c:cat>
          <c:val>
            <c:numRef>
              <c:f>Partnerpensioen!$O$3:$O$4</c:f>
              <c:numCache>
                <c:formatCode>"€"\ #,##0</c:formatCode>
                <c:ptCount val="2"/>
                <c:pt idx="0">
                  <c:v>11250</c:v>
                </c:pt>
                <c:pt idx="1">
                  <c:v>20594.166250000002</c:v>
                </c:pt>
              </c:numCache>
            </c:numRef>
          </c:val>
          <c:smooth val="0"/>
          <c:extLst>
            <c:ext xmlns:c16="http://schemas.microsoft.com/office/drawing/2014/chart" uri="{C3380CC4-5D6E-409C-BE32-E72D297353CC}">
              <c16:uniqueId val="{00000002-8A6F-4A95-B38B-02ECB3C411A0}"/>
            </c:ext>
          </c:extLst>
        </c:ser>
        <c:dLbls>
          <c:showLegendKey val="0"/>
          <c:showVal val="0"/>
          <c:showCatName val="0"/>
          <c:showSerName val="0"/>
          <c:showPercent val="0"/>
          <c:showBubbleSize val="0"/>
        </c:dLbls>
        <c:marker val="1"/>
        <c:smooth val="0"/>
        <c:axId val="802608272"/>
        <c:axId val="585484144"/>
      </c:lineChart>
      <c:catAx>
        <c:axId val="80260827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b="1"/>
                  <a:t>Deelnemer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crossAx val="585484144"/>
        <c:crosses val="autoZero"/>
        <c:auto val="1"/>
        <c:lblAlgn val="ctr"/>
        <c:lblOffset val="100"/>
        <c:noMultiLvlLbl val="0"/>
      </c:catAx>
      <c:valAx>
        <c:axId val="58548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nl-NL" sz="1400" b="1" i="0" u="none" strike="noStrike" kern="1200" baseline="0">
                    <a:solidFill>
                      <a:sysClr val="windowText" lastClr="000000">
                        <a:lumMod val="65000"/>
                        <a:lumOff val="35000"/>
                      </a:sysClr>
                    </a:solidFill>
                  </a:rPr>
                  <a:t>Hoogte uitkering</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title>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crossAx val="802608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NL"/>
        </a:p>
      </c:txPr>
    </c:legend>
    <c:plotVisOnly val="0"/>
    <c:dispBlanksAs val="gap"/>
    <c:showDLblsOverMax val="0"/>
  </c:chart>
  <c:spPr>
    <a:solidFill>
      <a:schemeClr val="bg1"/>
    </a:solidFill>
    <a:ln w="9525" cap="flat" cmpd="sng" algn="ctr">
      <a:solidFill>
        <a:srgbClr val="005151"/>
      </a:solidFill>
      <a:round/>
    </a:ln>
    <a:effectLst/>
  </c:spPr>
  <c:txPr>
    <a:bodyPr/>
    <a:lstStyle/>
    <a:p>
      <a:pPr>
        <a:defRPr sz="1400"/>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190500</xdr:rowOff>
    </xdr:from>
    <xdr:to>
      <xdr:col>25</xdr:col>
      <xdr:colOff>571500</xdr:colOff>
      <xdr:row>25</xdr:row>
      <xdr:rowOff>28575</xdr:rowOff>
    </xdr:to>
    <xdr:graphicFrame macro="">
      <xdr:nvGraphicFramePr>
        <xdr:cNvPr id="5" name="Grafiek 4">
          <a:extLst>
            <a:ext uri="{FF2B5EF4-FFF2-40B4-BE49-F238E27FC236}">
              <a16:creationId xmlns:a16="http://schemas.microsoft.com/office/drawing/2014/main" id="{C3FAB865-7A63-4D2C-945A-4A36E0194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47625</xdr:colOff>
      <xdr:row>0</xdr:row>
      <xdr:rowOff>190500</xdr:rowOff>
    </xdr:from>
    <xdr:to>
      <xdr:col>34</xdr:col>
      <xdr:colOff>504825</xdr:colOff>
      <xdr:row>25</xdr:row>
      <xdr:rowOff>28575</xdr:rowOff>
    </xdr:to>
    <xdr:graphicFrame macro="">
      <xdr:nvGraphicFramePr>
        <xdr:cNvPr id="8" name="Grafiek 7">
          <a:extLst>
            <a:ext uri="{FF2B5EF4-FFF2-40B4-BE49-F238E27FC236}">
              <a16:creationId xmlns:a16="http://schemas.microsoft.com/office/drawing/2014/main" id="{359215AC-1E3B-43B5-958E-0BBE841B7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646F-3C57-4733-AAA5-587B3B5C35EE}">
  <dimension ref="A1:P40"/>
  <sheetViews>
    <sheetView tabSelected="1" workbookViewId="0"/>
  </sheetViews>
  <sheetFormatPr defaultRowHeight="15" x14ac:dyDescent="0.25"/>
  <cols>
    <col min="1" max="1" width="2.140625" style="1" customWidth="1"/>
    <col min="2" max="2" width="48.42578125" style="1" bestFit="1" customWidth="1"/>
    <col min="3" max="3" width="12.7109375" style="1" customWidth="1"/>
    <col min="4" max="4" width="2.42578125" style="1" customWidth="1"/>
    <col min="5" max="5" width="12.7109375" style="1" hidden="1" customWidth="1"/>
    <col min="6" max="6" width="9.85546875" style="1" hidden="1" customWidth="1"/>
    <col min="7" max="7" width="26.7109375" style="1" hidden="1" customWidth="1"/>
    <col min="8" max="8" width="23.85546875" style="1" hidden="1" customWidth="1"/>
    <col min="9" max="9" width="22.140625" style="1" hidden="1" customWidth="1"/>
    <col min="10" max="10" width="9.140625" style="1" hidden="1" customWidth="1"/>
    <col min="11" max="11" width="15" style="1" hidden="1" customWidth="1"/>
    <col min="12" max="12" width="38.85546875" style="1" hidden="1" customWidth="1"/>
    <col min="13" max="14" width="29.7109375" style="1" hidden="1" customWidth="1"/>
    <col min="15" max="15" width="28.28515625" style="1" hidden="1" customWidth="1"/>
    <col min="16" max="16384" width="9.140625" style="1"/>
  </cols>
  <sheetData>
    <row r="1" spans="1:16" ht="15.75" thickBot="1" x14ac:dyDescent="0.3"/>
    <row r="2" spans="1:16" ht="15.75" thickBot="1" x14ac:dyDescent="0.3">
      <c r="B2" s="2" t="s">
        <v>0</v>
      </c>
      <c r="C2" s="3"/>
      <c r="E2" s="58"/>
      <c r="F2" s="5"/>
      <c r="G2" s="6" t="s">
        <v>40</v>
      </c>
      <c r="H2" s="6" t="s">
        <v>41</v>
      </c>
      <c r="I2" s="7" t="s">
        <v>42</v>
      </c>
      <c r="K2" s="5" t="s">
        <v>5</v>
      </c>
      <c r="L2" s="6" t="s">
        <v>31</v>
      </c>
      <c r="M2" s="6" t="s">
        <v>32</v>
      </c>
      <c r="N2" s="6" t="s">
        <v>33</v>
      </c>
      <c r="O2" s="7" t="s">
        <v>8</v>
      </c>
    </row>
    <row r="3" spans="1:16" x14ac:dyDescent="0.25">
      <c r="B3" s="19" t="s">
        <v>25</v>
      </c>
      <c r="C3" s="36">
        <v>1.7500000000000002E-2</v>
      </c>
      <c r="E3" s="56" t="s">
        <v>6</v>
      </c>
      <c r="F3" s="61" t="s">
        <v>38</v>
      </c>
      <c r="G3" s="9">
        <f>((C5+C4)*C3*(C15-C6)*(67-C16+C17))</f>
        <v>4464.8310000000001</v>
      </c>
      <c r="H3" s="63">
        <f>C7</f>
        <v>0</v>
      </c>
      <c r="I3" s="64">
        <f>G3+H3</f>
        <v>4464.8310000000001</v>
      </c>
      <c r="K3" s="8" t="s">
        <v>6</v>
      </c>
      <c r="L3" s="9">
        <f>(C10*C15)</f>
        <v>6250</v>
      </c>
      <c r="M3" s="14">
        <f>(C4*C3*(C15-C6)*C17)</f>
        <v>0</v>
      </c>
      <c r="N3" s="14">
        <f>C11</f>
        <v>5000</v>
      </c>
      <c r="O3" s="10">
        <f>L3+M3+N3</f>
        <v>11250</v>
      </c>
      <c r="P3" s="20"/>
    </row>
    <row r="4" spans="1:16" ht="15.75" thickBot="1" x14ac:dyDescent="0.3">
      <c r="B4" s="43" t="s">
        <v>27</v>
      </c>
      <c r="C4" s="44">
        <v>0.35</v>
      </c>
      <c r="E4" s="59"/>
      <c r="F4" s="15" t="s">
        <v>39</v>
      </c>
      <c r="G4" s="60">
        <f>(C10*C15)+(C4*C3*(C15-C6)*C17)</f>
        <v>6250</v>
      </c>
      <c r="H4" s="65">
        <f>C11</f>
        <v>5000</v>
      </c>
      <c r="I4" s="66">
        <f t="shared" ref="I4:I6" si="0">G4+H4</f>
        <v>11250</v>
      </c>
      <c r="K4" s="11" t="s">
        <v>7</v>
      </c>
      <c r="L4" s="12">
        <f>(C10*C19)</f>
        <v>12500</v>
      </c>
      <c r="M4" s="12">
        <f>(C4*C3*(C19-C6)*C21)</f>
        <v>3094.1662499999998</v>
      </c>
      <c r="N4" s="12">
        <f>C11</f>
        <v>5000</v>
      </c>
      <c r="O4" s="13">
        <f>L4+M4+N4</f>
        <v>20594.166250000002</v>
      </c>
      <c r="P4" s="20"/>
    </row>
    <row r="5" spans="1:16" x14ac:dyDescent="0.25">
      <c r="B5" s="45" t="s">
        <v>26</v>
      </c>
      <c r="C5" s="46">
        <f>70%-C4</f>
        <v>0.35</v>
      </c>
      <c r="E5" s="56" t="s">
        <v>7</v>
      </c>
      <c r="F5" s="61" t="s">
        <v>38</v>
      </c>
      <c r="G5" s="9">
        <f>((C5+C4)*C3*(C19-C6)*(67-C20+C21))</f>
        <v>17327.330999999998</v>
      </c>
      <c r="H5" s="63">
        <f>C7</f>
        <v>0</v>
      </c>
      <c r="I5" s="64">
        <f t="shared" si="0"/>
        <v>17327.330999999998</v>
      </c>
    </row>
    <row r="6" spans="1:16" ht="15.75" thickBot="1" x14ac:dyDescent="0.3">
      <c r="A6" s="4"/>
      <c r="B6" s="51" t="s">
        <v>4</v>
      </c>
      <c r="C6" s="52">
        <v>16322</v>
      </c>
      <c r="E6" s="57"/>
      <c r="F6" s="62" t="s">
        <v>39</v>
      </c>
      <c r="G6" s="12">
        <f>(C10*C19)+(C4*C3*(C19-C6)*C21)</f>
        <v>15594.16625</v>
      </c>
      <c r="H6" s="55">
        <f>C11</f>
        <v>5000</v>
      </c>
      <c r="I6" s="67">
        <f t="shared" si="0"/>
        <v>20594.166250000002</v>
      </c>
    </row>
    <row r="7" spans="1:16" ht="15.75" thickBot="1" x14ac:dyDescent="0.3">
      <c r="B7" s="31" t="s">
        <v>30</v>
      </c>
      <c r="C7" s="50">
        <v>0</v>
      </c>
    </row>
    <row r="8" spans="1:16" ht="15.75" thickBot="1" x14ac:dyDescent="0.3"/>
    <row r="9" spans="1:16" ht="15.75" thickBot="1" x14ac:dyDescent="0.3">
      <c r="A9" s="4"/>
      <c r="B9" s="2" t="s">
        <v>1</v>
      </c>
      <c r="C9" s="3"/>
    </row>
    <row r="10" spans="1:16" x14ac:dyDescent="0.25">
      <c r="A10" s="4"/>
      <c r="B10" s="19" t="s">
        <v>29</v>
      </c>
      <c r="C10" s="48">
        <v>0.25</v>
      </c>
      <c r="D10" s="49"/>
    </row>
    <row r="11" spans="1:16" ht="15.75" thickBot="1" x14ac:dyDescent="0.3">
      <c r="B11" s="31" t="s">
        <v>30</v>
      </c>
      <c r="C11" s="50">
        <v>5000</v>
      </c>
    </row>
    <row r="12" spans="1:16" ht="15.75" thickBot="1" x14ac:dyDescent="0.3">
      <c r="B12" s="47"/>
    </row>
    <row r="13" spans="1:16" ht="15.75" thickBot="1" x14ac:dyDescent="0.3">
      <c r="A13" s="4"/>
      <c r="B13" s="29" t="s">
        <v>11</v>
      </c>
      <c r="C13" s="30"/>
    </row>
    <row r="14" spans="1:16" x14ac:dyDescent="0.25">
      <c r="B14" s="32" t="s">
        <v>6</v>
      </c>
      <c r="C14" s="42"/>
    </row>
    <row r="15" spans="1:16" x14ac:dyDescent="0.25">
      <c r="B15" s="18" t="s">
        <v>2</v>
      </c>
      <c r="C15" s="41">
        <v>25000</v>
      </c>
    </row>
    <row r="16" spans="1:16" x14ac:dyDescent="0.25">
      <c r="A16" s="4"/>
      <c r="B16" s="15" t="s">
        <v>3</v>
      </c>
      <c r="C16" s="37">
        <v>25</v>
      </c>
    </row>
    <row r="17" spans="1:16" ht="15.75" thickBot="1" x14ac:dyDescent="0.3">
      <c r="A17" s="4"/>
      <c r="B17" s="31" t="s">
        <v>9</v>
      </c>
      <c r="C17" s="38">
        <v>0</v>
      </c>
    </row>
    <row r="18" spans="1:16" x14ac:dyDescent="0.25">
      <c r="A18" s="4"/>
      <c r="B18" s="34" t="s">
        <v>7</v>
      </c>
      <c r="C18" s="35"/>
    </row>
    <row r="19" spans="1:16" x14ac:dyDescent="0.25">
      <c r="A19" s="4"/>
      <c r="B19" s="33" t="s">
        <v>2</v>
      </c>
      <c r="C19" s="39">
        <v>50000</v>
      </c>
    </row>
    <row r="20" spans="1:16" x14ac:dyDescent="0.25">
      <c r="B20" s="15" t="s">
        <v>3</v>
      </c>
      <c r="C20" s="40">
        <v>40</v>
      </c>
    </row>
    <row r="21" spans="1:16" ht="15.75" thickBot="1" x14ac:dyDescent="0.3">
      <c r="B21" s="31" t="s">
        <v>9</v>
      </c>
      <c r="C21" s="38">
        <v>15</v>
      </c>
    </row>
    <row r="23" spans="1:16" ht="29.25" customHeight="1" x14ac:dyDescent="0.25">
      <c r="B23" s="68" t="s">
        <v>28</v>
      </c>
      <c r="C23" s="68"/>
    </row>
    <row r="24" spans="1:16" x14ac:dyDescent="0.25">
      <c r="P24" s="17"/>
    </row>
    <row r="29" spans="1:16" x14ac:dyDescent="0.25">
      <c r="P29" s="16"/>
    </row>
    <row r="30" spans="1:16" x14ac:dyDescent="0.25">
      <c r="P30" s="16"/>
    </row>
    <row r="36" spans="6:11" x14ac:dyDescent="0.25">
      <c r="F36" s="53"/>
      <c r="G36" s="53"/>
      <c r="J36" s="53"/>
      <c r="K36" s="53"/>
    </row>
    <row r="37" spans="6:11" x14ac:dyDescent="0.25">
      <c r="F37" s="53"/>
      <c r="G37" s="53"/>
      <c r="H37" s="9"/>
      <c r="I37" s="9"/>
      <c r="J37" s="14"/>
      <c r="K37" s="54"/>
    </row>
    <row r="38" spans="6:11" x14ac:dyDescent="0.25">
      <c r="H38" s="9"/>
      <c r="I38" s="9"/>
      <c r="J38" s="9"/>
      <c r="K38" s="54"/>
    </row>
    <row r="39" spans="6:11" x14ac:dyDescent="0.25">
      <c r="F39" s="53"/>
      <c r="G39" s="53"/>
      <c r="H39" s="9"/>
      <c r="I39" s="9"/>
      <c r="J39" s="14"/>
      <c r="K39" s="54"/>
    </row>
    <row r="40" spans="6:11" x14ac:dyDescent="0.25">
      <c r="H40" s="9"/>
      <c r="I40" s="9"/>
      <c r="J40" s="9"/>
      <c r="K40" s="54"/>
    </row>
  </sheetData>
  <sheetProtection algorithmName="SHA-512" hashValue="lWlYeR0MF96F7IDqysuMlPExAMhX8QQlqtqXIdpUdi+3cxTOpBV3hOp0hsGYBaV6JeSiRVcfk+3RibzEUJ1PRw==" saltValue="4QwhPNwvB5AuC0ME5fWQLg==" spinCount="100000" sheet="1" objects="1" scenarios="1"/>
  <mergeCells count="1">
    <mergeCell ref="B23:C23"/>
  </mergeCells>
  <dataValidations disablePrompts="1" count="8">
    <dataValidation type="decimal" allowBlank="1" showInputMessage="1" showErrorMessage="1" sqref="C3" xr:uid="{DF7A7B31-C9D5-4E80-9D1B-1EAC464D3547}">
      <formula1>0</formula1>
      <formula2>0.01875</formula2>
    </dataValidation>
    <dataValidation type="decimal" allowBlank="1" showInputMessage="1" showErrorMessage="1" sqref="C5" xr:uid="{819589EA-EB40-495C-AEB7-6E2442CC8B9F}">
      <formula1>0</formula1>
      <formula2>0.7</formula2>
    </dataValidation>
    <dataValidation type="whole" allowBlank="1" showInputMessage="1" showErrorMessage="1" sqref="C16 C20" xr:uid="{B5ACCAFE-8E72-4444-952C-665CCCE55646}">
      <formula1>18</formula1>
      <formula2>67</formula2>
    </dataValidation>
    <dataValidation type="whole" allowBlank="1" showInputMessage="1" showErrorMessage="1" sqref="C17 C21" xr:uid="{5E153E96-A093-440B-BBD2-3B346B0D0ACC}">
      <formula1>0</formula1>
      <formula2>67</formula2>
    </dataValidation>
    <dataValidation type="decimal" allowBlank="1" showInputMessage="1" showErrorMessage="1" sqref="C10" xr:uid="{20417E1D-A91B-4866-9865-7B377EB89984}">
      <formula1>0</formula1>
      <formula2>0.5</formula2>
    </dataValidation>
    <dataValidation type="whole" allowBlank="1" showInputMessage="1" showErrorMessage="1" sqref="C6 C15 C19" xr:uid="{E6B91C11-FDA3-4BD0-930D-3B566B57A4AE}">
      <formula1>0</formula1>
      <formula2>128810</formula2>
    </dataValidation>
    <dataValidation type="list" allowBlank="1" showInputMessage="1" showErrorMessage="1" sqref="C4" xr:uid="{C9609379-72D1-4DF8-A258-BA909F001FD8}">
      <formula1>"0%,35%,70%"</formula1>
    </dataValidation>
    <dataValidation type="whole" allowBlank="1" showInputMessage="1" showErrorMessage="1" sqref="C11 C7" xr:uid="{02128C11-B74C-41C1-84A4-514555D4B83C}">
      <formula1>0</formula1>
      <formula2>20411</formula2>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E8CA-2DBB-4316-81B3-F77A7AD8ED7D}">
  <dimension ref="A1:A30"/>
  <sheetViews>
    <sheetView workbookViewId="0"/>
  </sheetViews>
  <sheetFormatPr defaultRowHeight="15" x14ac:dyDescent="0.25"/>
  <cols>
    <col min="1" max="1" width="111" style="28" customWidth="1"/>
    <col min="2" max="16384" width="9.140625" style="1"/>
  </cols>
  <sheetData>
    <row r="1" spans="1:1" x14ac:dyDescent="0.25">
      <c r="A1" s="21" t="s">
        <v>10</v>
      </c>
    </row>
    <row r="2" spans="1:1" ht="45" x14ac:dyDescent="0.25">
      <c r="A2" s="22" t="s">
        <v>18</v>
      </c>
    </row>
    <row r="3" spans="1:1" x14ac:dyDescent="0.25">
      <c r="A3" s="22"/>
    </row>
    <row r="4" spans="1:1" x14ac:dyDescent="0.25">
      <c r="A4" s="23" t="s">
        <v>0</v>
      </c>
    </row>
    <row r="5" spans="1:1" ht="90" x14ac:dyDescent="0.25">
      <c r="A5" s="22" t="s">
        <v>34</v>
      </c>
    </row>
    <row r="6" spans="1:1" x14ac:dyDescent="0.25">
      <c r="A6" s="22"/>
    </row>
    <row r="7" spans="1:1" x14ac:dyDescent="0.25">
      <c r="A7" s="23" t="s">
        <v>1</v>
      </c>
    </row>
    <row r="8" spans="1:1" ht="108" customHeight="1" x14ac:dyDescent="0.25">
      <c r="A8" s="22" t="s">
        <v>35</v>
      </c>
    </row>
    <row r="9" spans="1:1" x14ac:dyDescent="0.25">
      <c r="A9" s="22"/>
    </row>
    <row r="10" spans="1:1" x14ac:dyDescent="0.25">
      <c r="A10" s="23" t="s">
        <v>11</v>
      </c>
    </row>
    <row r="11" spans="1:1" ht="63.75" customHeight="1" x14ac:dyDescent="0.25">
      <c r="A11" s="22" t="s">
        <v>24</v>
      </c>
    </row>
    <row r="12" spans="1:1" x14ac:dyDescent="0.25">
      <c r="A12" s="22"/>
    </row>
    <row r="13" spans="1:1" x14ac:dyDescent="0.25">
      <c r="A13" s="24" t="s">
        <v>19</v>
      </c>
    </row>
    <row r="14" spans="1:1" ht="75" x14ac:dyDescent="0.25">
      <c r="A14" s="25" t="s">
        <v>36</v>
      </c>
    </row>
    <row r="15" spans="1:1" x14ac:dyDescent="0.25">
      <c r="A15" s="25"/>
    </row>
    <row r="16" spans="1:1" x14ac:dyDescent="0.25">
      <c r="A16" s="23" t="s">
        <v>20</v>
      </c>
    </row>
    <row r="17" spans="1:1" ht="105" x14ac:dyDescent="0.25">
      <c r="A17" s="22" t="s">
        <v>37</v>
      </c>
    </row>
    <row r="18" spans="1:1" x14ac:dyDescent="0.25">
      <c r="A18" s="22"/>
    </row>
    <row r="19" spans="1:1" x14ac:dyDescent="0.25">
      <c r="A19" s="23" t="s">
        <v>12</v>
      </c>
    </row>
    <row r="20" spans="1:1" x14ac:dyDescent="0.25">
      <c r="A20" s="26" t="s">
        <v>13</v>
      </c>
    </row>
    <row r="21" spans="1:1" ht="45" x14ac:dyDescent="0.25">
      <c r="A21" s="22" t="s">
        <v>21</v>
      </c>
    </row>
    <row r="22" spans="1:1" x14ac:dyDescent="0.25">
      <c r="A22" s="22"/>
    </row>
    <row r="23" spans="1:1" x14ac:dyDescent="0.25">
      <c r="A23" s="26" t="s">
        <v>14</v>
      </c>
    </row>
    <row r="24" spans="1:1" ht="45" x14ac:dyDescent="0.25">
      <c r="A24" s="22" t="s">
        <v>23</v>
      </c>
    </row>
    <row r="25" spans="1:1" x14ac:dyDescent="0.25">
      <c r="A25" s="22"/>
    </row>
    <row r="26" spans="1:1" x14ac:dyDescent="0.25">
      <c r="A26" s="26" t="s">
        <v>15</v>
      </c>
    </row>
    <row r="27" spans="1:1" ht="30" x14ac:dyDescent="0.25">
      <c r="A27" s="22" t="s">
        <v>22</v>
      </c>
    </row>
    <row r="28" spans="1:1" x14ac:dyDescent="0.25">
      <c r="A28" s="22"/>
    </row>
    <row r="29" spans="1:1" x14ac:dyDescent="0.25">
      <c r="A29" s="23" t="s">
        <v>16</v>
      </c>
    </row>
    <row r="30" spans="1:1" ht="135.75" thickBot="1" x14ac:dyDescent="0.3">
      <c r="A30" s="27" t="s">
        <v>17</v>
      </c>
    </row>
  </sheetData>
  <sheetProtection algorithmName="SHA-512" hashValue="eGcedNtixzu8G3umXgf4NNQPQ7g+vcyN7kiww7+EQ/aXsoF/kmpLzDEqT2lWoLn7FpRmfc1jJPxmmuHehflg5g==" saltValue="qJnwrkD/iUPAkL+keFdJ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Partnerpensioen</vt:lpstr>
      <vt:lpstr>Toelichting</vt:lpstr>
    </vt:vector>
  </TitlesOfParts>
  <Company>PGB Pensioendiensten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Jori Arts</dc:creator>
  <cp:lastModifiedBy>Jori Arts</cp:lastModifiedBy>
  <dcterms:created xsi:type="dcterms:W3CDTF">2023-11-28T10:36:51Z</dcterms:created>
  <dcterms:modified xsi:type="dcterms:W3CDTF">2024-02-19T12:37:03Z</dcterms:modified>
  <cp:contentStatus/>
</cp:coreProperties>
</file>